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Examples" sheetId="1" r:id="rId1"/>
    <sheet name="Mod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<sst xmlns="http://schemas.openxmlformats.org/spreadsheetml/2006/main" count="61" uniqueCount="22">
  <si>
    <t>Project 1</t>
  </si>
  <si>
    <t>Example 1 - Moderate Use of Permanent Staff</t>
  </si>
  <si>
    <t>FP6</t>
  </si>
  <si>
    <t>FP7</t>
  </si>
  <si>
    <t>UniA</t>
  </si>
  <si>
    <t>UniB</t>
  </si>
  <si>
    <t>UniC</t>
  </si>
  <si>
    <t>Temporary Staff</t>
  </si>
  <si>
    <t>Permanent Staff</t>
  </si>
  <si>
    <t>Other Direct Costs</t>
  </si>
  <si>
    <t>Indirect Costs</t>
  </si>
  <si>
    <t>Total costs</t>
  </si>
  <si>
    <t>Total Recovery</t>
  </si>
  <si>
    <t>Recovery % Total Cost</t>
  </si>
  <si>
    <t>Recovery % Change vs FP6</t>
  </si>
  <si>
    <t>Project 2</t>
  </si>
  <si>
    <t>Example 2 - Heavy Use of Permanent Staff</t>
  </si>
  <si>
    <t>Project 3</t>
  </si>
  <si>
    <t>Example 3 - Light Use of Permanent Staff</t>
  </si>
  <si>
    <t>Input Values</t>
  </si>
  <si>
    <t>Indirect Cost Rate(% of Staff)</t>
  </si>
  <si>
    <t>EU Reimbursement Rate(%)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</si>
</sst>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6">
      <selection activeCell="M55" sqref="M55"/>
    </sheetView>
  </sheetViews>
  <sheetFormatPr defaultColWidth="9.140625" defaultRowHeight="12.75"/>
  <cols>
    <col min="2" max="2" width="9.140625" style="1" customWidth="1"/>
    <col min="3" max="3" width="24.57421875" style="1" customWidth="1"/>
    <col min="4" max="4" width="9.00390625" style="2" customWidth="1"/>
    <col min="5" max="5" width="3.7109375" style="0" customWidth="1"/>
    <col min="8" max="8" width="7.421875" style="0" customWidth="1"/>
  </cols>
  <sheetData>
    <row r="2" spans="1:2" ht="12.75">
      <c r="A2" t="s">
        <v>0</v>
      </c>
      <c r="B2" s="1" t="s">
        <v>1</v>
      </c>
    </row>
    <row r="4" spans="4:12" s="1" customFormat="1" ht="12.75">
      <c r="D4" s="3" t="s">
        <v>2</v>
      </c>
      <c r="F4" s="6" t="s">
        <v>3</v>
      </c>
      <c r="G4" s="6"/>
      <c r="H4" s="6"/>
      <c r="J4"/>
      <c r="K4" s="4"/>
      <c r="L4" s="4"/>
    </row>
    <row r="5" spans="4:10" s="1" customFormat="1" ht="12.75">
      <c r="D5" s="3"/>
      <c r="F5" s="5" t="s">
        <v>4</v>
      </c>
      <c r="G5" s="5" t="s">
        <v>5</v>
      </c>
      <c r="H5" s="5" t="s">
        <v>6</v>
      </c>
      <c r="J5"/>
    </row>
    <row r="7" spans="2:8" ht="12.75">
      <c r="B7" s="1" t="s">
        <v>7</v>
      </c>
      <c r="D7" s="2">
        <v>500</v>
      </c>
      <c r="F7">
        <v>500</v>
      </c>
      <c r="G7">
        <v>500</v>
      </c>
      <c r="H7">
        <v>500</v>
      </c>
    </row>
    <row r="9" spans="2:8" ht="12.75">
      <c r="B9" s="1" t="s">
        <v>8</v>
      </c>
      <c r="D9" s="2">
        <v>0</v>
      </c>
      <c r="F9">
        <v>100</v>
      </c>
      <c r="G9">
        <v>100</v>
      </c>
      <c r="H9">
        <v>0</v>
      </c>
    </row>
    <row r="11" spans="2:8" ht="12.75">
      <c r="B11" s="1" t="s">
        <v>9</v>
      </c>
      <c r="D11" s="2">
        <v>100</v>
      </c>
      <c r="F11">
        <v>100</v>
      </c>
      <c r="G11">
        <v>100</v>
      </c>
      <c r="H11">
        <v>100</v>
      </c>
    </row>
    <row r="13" spans="2:8" ht="12.75">
      <c r="B13" s="1" t="s">
        <v>10</v>
      </c>
      <c r="D13" s="2">
        <f>(SUM(D7:D12))*0.2</f>
        <v>120</v>
      </c>
      <c r="F13">
        <f>(SUM(F7:F9))*1.2</f>
        <v>720</v>
      </c>
      <c r="G13">
        <f>(SUM(G7:G11))*0.6</f>
        <v>420.00000000000006</v>
      </c>
      <c r="H13">
        <f>(SUM(H7:H11))*0.6</f>
        <v>360.00000000000006</v>
      </c>
    </row>
    <row r="14" ht="15" customHeight="1"/>
    <row r="15" spans="2:8" ht="15" customHeight="1">
      <c r="B15" s="1" t="s">
        <v>11</v>
      </c>
      <c r="D15" s="2">
        <v>720</v>
      </c>
      <c r="F15">
        <f>SUM(F7:F13)</f>
        <v>1420</v>
      </c>
      <c r="G15">
        <f>SUM(G7:G13)</f>
        <v>1120</v>
      </c>
      <c r="H15">
        <f>SUM(H7:H13)</f>
        <v>960</v>
      </c>
    </row>
    <row r="16" ht="15" customHeight="1"/>
    <row r="17" spans="2:8" ht="12.75">
      <c r="B17" s="1" t="s">
        <v>12</v>
      </c>
      <c r="D17" s="2">
        <f>(SUM(D7:D14))*1</f>
        <v>720</v>
      </c>
      <c r="F17">
        <f>(SUM(F7:F14))*0.75</f>
        <v>1065</v>
      </c>
      <c r="G17">
        <f>(SUM(G7:G14))*0.75</f>
        <v>840</v>
      </c>
      <c r="H17">
        <f>(SUM(H7:H14))*0.75</f>
        <v>720</v>
      </c>
    </row>
    <row r="19" spans="2:8" ht="12.75">
      <c r="B19" s="1" t="s">
        <v>13</v>
      </c>
      <c r="D19" s="2">
        <f>INT((D17/SUM($F7:$F13))*100)</f>
        <v>50</v>
      </c>
      <c r="F19">
        <f>INT((F17/SUM($F7:$F13))*100)</f>
        <v>75</v>
      </c>
      <c r="G19">
        <f>INT((G17/SUM($F7:$F13))*100)</f>
        <v>59</v>
      </c>
      <c r="H19">
        <f>INT((H17/SUM($F7:$F13))*100)</f>
        <v>50</v>
      </c>
    </row>
    <row r="20" spans="2:8" ht="12.75">
      <c r="B20" s="1" t="s">
        <v>14</v>
      </c>
      <c r="D20" s="2">
        <f>INT(((D17-$D17)/$D17)*100)</f>
        <v>0</v>
      </c>
      <c r="F20">
        <f>INT(((F17-$D17)/$D17)*100)</f>
        <v>47</v>
      </c>
      <c r="G20">
        <f>INT(((G17-$D17)/$D17)*100)</f>
        <v>16</v>
      </c>
      <c r="H20">
        <f>INT(((H17-$D17)/$D17)*100)</f>
        <v>0</v>
      </c>
    </row>
    <row r="25" spans="1:2" ht="12.75">
      <c r="A25" t="s">
        <v>15</v>
      </c>
      <c r="B25" s="1" t="s">
        <v>16</v>
      </c>
    </row>
    <row r="26" spans="4:12" s="1" customFormat="1" ht="12.75">
      <c r="D26" s="3" t="s">
        <v>2</v>
      </c>
      <c r="F26" s="6" t="s">
        <v>3</v>
      </c>
      <c r="G26" s="6"/>
      <c r="H26" s="6"/>
      <c r="J26"/>
      <c r="K26" s="4"/>
      <c r="L26" s="4"/>
    </row>
    <row r="27" spans="4:10" s="1" customFormat="1" ht="12.75">
      <c r="D27" s="3"/>
      <c r="F27" s="5" t="s">
        <v>4</v>
      </c>
      <c r="G27" s="5" t="s">
        <v>5</v>
      </c>
      <c r="H27" s="5" t="s">
        <v>6</v>
      </c>
      <c r="J27"/>
    </row>
    <row r="29" spans="2:8" ht="12.75">
      <c r="B29" s="1" t="s">
        <v>7</v>
      </c>
      <c r="D29" s="2">
        <v>500</v>
      </c>
      <c r="F29">
        <v>500</v>
      </c>
      <c r="G29">
        <v>500</v>
      </c>
      <c r="H29">
        <v>500</v>
      </c>
    </row>
    <row r="31" spans="2:8" ht="12.75">
      <c r="B31" s="1" t="s">
        <v>8</v>
      </c>
      <c r="D31" s="2">
        <v>0</v>
      </c>
      <c r="F31">
        <v>500</v>
      </c>
      <c r="G31">
        <v>500</v>
      </c>
      <c r="H31">
        <v>0</v>
      </c>
    </row>
    <row r="33" spans="2:8" ht="12.75">
      <c r="B33" s="1" t="s">
        <v>9</v>
      </c>
      <c r="D33" s="2">
        <v>100</v>
      </c>
      <c r="F33">
        <v>100</v>
      </c>
      <c r="G33">
        <v>100</v>
      </c>
      <c r="H33">
        <v>100</v>
      </c>
    </row>
    <row r="35" spans="2:8" ht="12.75">
      <c r="B35" s="1" t="s">
        <v>10</v>
      </c>
      <c r="D35" s="2">
        <f>(SUM(D29:D34))*0.2</f>
        <v>120</v>
      </c>
      <c r="F35">
        <f>(SUM(F29:F31))*1.2</f>
        <v>1200</v>
      </c>
      <c r="G35">
        <f>(SUM(G29:G33))*0.6</f>
        <v>660.0000000000001</v>
      </c>
      <c r="H35">
        <f>(SUM(H29:H33))*0.6</f>
        <v>360.00000000000006</v>
      </c>
    </row>
    <row r="37" spans="2:8" ht="12.75">
      <c r="B37" s="1" t="s">
        <v>12</v>
      </c>
      <c r="D37" s="2">
        <f>(SUM(D29:D36))*1</f>
        <v>720</v>
      </c>
      <c r="F37">
        <f>(SUM(F29:F36))*0.75</f>
        <v>1725</v>
      </c>
      <c r="G37">
        <f>(SUM(G29:G36))*0.75</f>
        <v>1320</v>
      </c>
      <c r="H37">
        <f>(SUM(H29:H36))*0.75</f>
        <v>720</v>
      </c>
    </row>
    <row r="39" spans="2:8" ht="12.75">
      <c r="B39" s="1" t="s">
        <v>13</v>
      </c>
      <c r="D39" s="2">
        <f>INT((D37/SUM($F29:$F35))*100)</f>
        <v>31</v>
      </c>
      <c r="F39">
        <f>INT((F37/SUM($F29:$F35))*100)</f>
        <v>75</v>
      </c>
      <c r="G39">
        <f>INT((G37/SUM($F29:$F35))*100)</f>
        <v>57</v>
      </c>
      <c r="H39">
        <f>INT((H37/SUM($F29:$F35))*100)</f>
        <v>31</v>
      </c>
    </row>
    <row r="40" spans="2:8" ht="12.75">
      <c r="B40" s="1" t="s">
        <v>14</v>
      </c>
      <c r="D40" s="2">
        <f>INT(((D37-$D37)/$D37)*100)</f>
        <v>0</v>
      </c>
      <c r="F40">
        <f>INT(((F37-$D37)/$D37)*100)</f>
        <v>139</v>
      </c>
      <c r="G40">
        <f>INT(((G37-$D37)/$D37)*100)</f>
        <v>83</v>
      </c>
      <c r="H40">
        <f>INT(((H37-$D37)/$D37)*100)</f>
        <v>0</v>
      </c>
    </row>
    <row r="45" spans="1:2" ht="12.75">
      <c r="A45" t="s">
        <v>17</v>
      </c>
      <c r="B45" s="1" t="s">
        <v>18</v>
      </c>
    </row>
    <row r="46" spans="4:12" s="1" customFormat="1" ht="12.75">
      <c r="D46" s="3" t="s">
        <v>2</v>
      </c>
      <c r="F46" s="6" t="s">
        <v>3</v>
      </c>
      <c r="G46" s="6"/>
      <c r="H46" s="6"/>
      <c r="J46"/>
      <c r="K46" s="4"/>
      <c r="L46" s="4"/>
    </row>
    <row r="47" spans="4:10" s="1" customFormat="1" ht="12.75">
      <c r="D47" s="3"/>
      <c r="F47" s="5" t="s">
        <v>4</v>
      </c>
      <c r="G47" s="5" t="s">
        <v>5</v>
      </c>
      <c r="H47" s="5" t="s">
        <v>6</v>
      </c>
      <c r="J47"/>
    </row>
    <row r="49" spans="2:8" ht="12.75">
      <c r="B49" s="1" t="s">
        <v>7</v>
      </c>
      <c r="D49" s="2">
        <v>500</v>
      </c>
      <c r="F49">
        <v>500</v>
      </c>
      <c r="G49">
        <v>500</v>
      </c>
      <c r="H49">
        <v>500</v>
      </c>
    </row>
    <row r="51" spans="2:8" ht="12.75">
      <c r="B51" s="1" t="s">
        <v>8</v>
      </c>
      <c r="D51" s="2">
        <v>0</v>
      </c>
      <c r="F51">
        <v>50</v>
      </c>
      <c r="G51">
        <v>50</v>
      </c>
      <c r="H51">
        <v>0</v>
      </c>
    </row>
    <row r="53" spans="2:8" ht="12.75">
      <c r="B53" s="1" t="s">
        <v>9</v>
      </c>
      <c r="D53" s="2">
        <v>100</v>
      </c>
      <c r="F53">
        <v>100</v>
      </c>
      <c r="G53">
        <v>100</v>
      </c>
      <c r="H53">
        <v>100</v>
      </c>
    </row>
    <row r="55" spans="2:8" ht="15.75" customHeight="1">
      <c r="B55" s="1" t="s">
        <v>10</v>
      </c>
      <c r="D55" s="2">
        <f>(SUM(D51:D54))*0.2</f>
        <v>20</v>
      </c>
      <c r="F55">
        <f>(SUM(F51:F52))*1.6</f>
        <v>80</v>
      </c>
      <c r="G55">
        <f>(SUM(G51:G53))*0.6</f>
        <v>90.00000000000001</v>
      </c>
      <c r="H55">
        <f>(SUM(H51:H53))*0.6</f>
        <v>60.00000000000001</v>
      </c>
    </row>
    <row r="56" ht="15.75" customHeight="1"/>
    <row r="57" spans="2:8" ht="12.75">
      <c r="B57" s="1" t="s">
        <v>12</v>
      </c>
      <c r="D57" s="2">
        <f>(SUM(D51:D56))*1</f>
        <v>120</v>
      </c>
      <c r="F57">
        <f>(SUM(F51:F56))*0.75</f>
        <v>172.5</v>
      </c>
      <c r="G57">
        <f>(SUM(G51:G56))*0.75</f>
        <v>180</v>
      </c>
      <c r="H57">
        <f>(SUM(H51:H56))*0.75</f>
        <v>120</v>
      </c>
    </row>
    <row r="59" spans="2:8" ht="12.75">
      <c r="B59" s="1" t="s">
        <v>13</v>
      </c>
      <c r="D59" s="2">
        <f>INT((D57/SUM($F51:$F55))*100)</f>
        <v>52</v>
      </c>
      <c r="F59">
        <f>INT((F57/SUM($F51:$F55))*100)</f>
        <v>75</v>
      </c>
      <c r="G59">
        <f>INT((G57/SUM($F51:$F55))*100)</f>
        <v>78</v>
      </c>
      <c r="H59">
        <f>INT((H57/SUM($F51:$F55))*100)</f>
        <v>52</v>
      </c>
    </row>
    <row r="60" spans="2:8" ht="12.75">
      <c r="B60" s="1" t="s">
        <v>14</v>
      </c>
      <c r="D60" s="2">
        <f>INT(((D57-$D57)/$D57)*100)</f>
        <v>0</v>
      </c>
      <c r="F60">
        <f>INT(((F57-$D57)/$D57)*100)</f>
        <v>43</v>
      </c>
      <c r="G60">
        <f>INT(((G57-$D57)/$D57)*100)</f>
        <v>50</v>
      </c>
      <c r="H60">
        <f>INT(((H57-$D57)/$D57)*100)</f>
        <v>0</v>
      </c>
    </row>
  </sheetData>
  <mergeCells count="3">
    <mergeCell ref="F4:H4"/>
    <mergeCell ref="F26:H26"/>
    <mergeCell ref="F46:H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31" sqref="A31"/>
    </sheetView>
  </sheetViews>
  <sheetFormatPr defaultColWidth="9.140625" defaultRowHeight="12.75"/>
  <cols>
    <col min="1" max="1" width="9.140625" style="1" customWidth="1"/>
  </cols>
  <sheetData>
    <row r="3" spans="4:8" s="1" customFormat="1" ht="12.75">
      <c r="D3" s="6" t="s">
        <v>3</v>
      </c>
      <c r="E3" s="6"/>
      <c r="F3" s="6"/>
      <c r="H3" s="4" t="s">
        <v>2</v>
      </c>
    </row>
    <row r="4" spans="4:6" s="1" customFormat="1" ht="12.75">
      <c r="D4" s="1" t="s">
        <v>4</v>
      </c>
      <c r="E4" s="1" t="s">
        <v>5</v>
      </c>
      <c r="F4" s="1" t="s">
        <v>6</v>
      </c>
    </row>
    <row r="6" spans="1:8" ht="12.75">
      <c r="A6" s="1" t="s">
        <v>8</v>
      </c>
      <c r="D6">
        <f>$D$23</f>
        <v>100</v>
      </c>
      <c r="E6">
        <f>$D$23</f>
        <v>100</v>
      </c>
      <c r="F6">
        <v>0</v>
      </c>
      <c r="H6">
        <v>0</v>
      </c>
    </row>
    <row r="8" spans="1:8" ht="12.75">
      <c r="A8" s="1" t="s">
        <v>7</v>
      </c>
      <c r="D8">
        <f>$D$25</f>
        <v>1000</v>
      </c>
      <c r="E8">
        <f>$D$25</f>
        <v>1000</v>
      </c>
      <c r="F8">
        <f>$D$25</f>
        <v>1000</v>
      </c>
      <c r="H8">
        <f>$D$25</f>
        <v>1000</v>
      </c>
    </row>
    <row r="10" spans="1:8" ht="12.75">
      <c r="A10" s="1" t="s">
        <v>9</v>
      </c>
      <c r="D10">
        <f>$D$27</f>
        <v>100</v>
      </c>
      <c r="E10">
        <f>$D$27</f>
        <v>100</v>
      </c>
      <c r="F10">
        <f>$D$27</f>
        <v>100</v>
      </c>
      <c r="H10">
        <f>$D$27</f>
        <v>100</v>
      </c>
    </row>
    <row r="12" spans="1:8" ht="12.75">
      <c r="A12" s="1" t="s">
        <v>10</v>
      </c>
      <c r="D12">
        <f>(SUM(D6:D8))*(D29/100)</f>
        <v>1320</v>
      </c>
      <c r="E12">
        <f>(SUM(E6:E10))*0.2</f>
        <v>240</v>
      </c>
      <c r="F12">
        <f>(SUM(F6:F11))*0.2</f>
        <v>220</v>
      </c>
      <c r="H12">
        <f>(SUM(H6:H11))*0.2</f>
        <v>220</v>
      </c>
    </row>
    <row r="14" spans="1:8" ht="12.75">
      <c r="A14" s="1" t="s">
        <v>12</v>
      </c>
      <c r="D14">
        <f>(SUM(D6:D13))*($D$31/100)</f>
        <v>1260</v>
      </c>
      <c r="E14">
        <f>(SUM(E6:E13))*($D$31/100)</f>
        <v>720</v>
      </c>
      <c r="F14">
        <f>(SUM(F6:F13))*($D$31/100)</f>
        <v>660</v>
      </c>
      <c r="H14">
        <f>(SUM(H6:H13))*1</f>
        <v>1320</v>
      </c>
    </row>
    <row r="16" spans="1:8" ht="12.75">
      <c r="A16" s="1" t="s">
        <v>13</v>
      </c>
      <c r="D16">
        <f>INT((D14/SUM($D6:$D12))*100)</f>
        <v>50</v>
      </c>
      <c r="E16">
        <f>INT((E14/SUM($D6:$D12))*100)</f>
        <v>28</v>
      </c>
      <c r="F16">
        <f>INT((F14/SUM($D6:$D12))*100)</f>
        <v>26</v>
      </c>
      <c r="H16">
        <f>INT((H14/SUM($D6:$D12))*100)</f>
        <v>52</v>
      </c>
    </row>
    <row r="17" spans="1:8" ht="12.75">
      <c r="A17" s="1" t="s">
        <v>14</v>
      </c>
      <c r="D17">
        <f>INT(((D14-$H14)/$H14)*100)</f>
        <v>-5</v>
      </c>
      <c r="E17">
        <f>INT(((E14-$H14)/$H14)*100)</f>
        <v>-46</v>
      </c>
      <c r="F17">
        <f>INT(((F14-$H14)/$H14)*100)</f>
        <v>-50</v>
      </c>
      <c r="H17">
        <f>INT(((H14-$H14)/$H14)*100)</f>
        <v>0</v>
      </c>
    </row>
    <row r="21" ht="12.75">
      <c r="D21" s="1" t="s">
        <v>19</v>
      </c>
    </row>
    <row r="23" spans="1:4" ht="12.75">
      <c r="A23" s="1" t="s">
        <v>8</v>
      </c>
      <c r="D23">
        <v>100</v>
      </c>
    </row>
    <row r="25" spans="1:4" ht="12.75">
      <c r="A25" s="1" t="s">
        <v>7</v>
      </c>
      <c r="D25">
        <v>1000</v>
      </c>
    </row>
    <row r="27" spans="1:4" ht="12.75">
      <c r="A27" s="1" t="s">
        <v>9</v>
      </c>
      <c r="D27">
        <v>100</v>
      </c>
    </row>
    <row r="29" spans="1:4" ht="12.75">
      <c r="A29" s="1" t="s">
        <v>20</v>
      </c>
      <c r="D29">
        <v>120</v>
      </c>
    </row>
    <row r="31" spans="1:4" ht="12.75">
      <c r="A31" s="1" t="s">
        <v>21</v>
      </c>
      <c r="D31">
        <v>50</v>
      </c>
    </row>
  </sheetData>
  <mergeCells count="1">
    <mergeCell ref="D3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Mette</cp:lastModifiedBy>
  <cp:lastPrinted>2006-09-06T07:50:30Z</cp:lastPrinted>
  <dcterms:created xsi:type="dcterms:W3CDTF">2006-01-26T18:41:04Z</dcterms:created>
  <dcterms:modified xsi:type="dcterms:W3CDTF">2007-04-16T08:57:59Z</dcterms:modified>
  <cp:category/>
  <cp:version/>
  <cp:contentType/>
  <cp:contentStatus/>
  <cp:revision>4</cp:revision>
</cp:coreProperties>
</file>